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120" windowHeight="9120" activeTab="0"/>
  </bookViews>
  <sheets>
    <sheet name="งบทดลอง" sheetId="1" r:id="rId1"/>
    <sheet name="ปิดบัญชี" sheetId="2" r:id="rId2"/>
    <sheet name="งบทรัพย์สิน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<sst xmlns="http://schemas.openxmlformats.org/spreadsheetml/2006/main" count="160" uniqueCount="93">
  <si>
    <t>องค์การบริหารส่วนตำบลกระเบื้องนอก</t>
  </si>
  <si>
    <t>รายการ</t>
  </si>
  <si>
    <t>รหัสบัญชี</t>
  </si>
  <si>
    <t>เดบิท</t>
  </si>
  <si>
    <t>เงินสด</t>
  </si>
  <si>
    <t>ลูกหนี้เงินยืมเงินสะสม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</si>
  <si>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</si>
  <si>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</si>
  <si>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</si>
  <si>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</si>
  <si>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</si>
  <si>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</si>
  <si>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</si>
  <si>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</si>
  <si>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</si>
  <si>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</si>
  <si>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รายรับ (หมายเหตุ 1)</t>
  </si>
  <si>
    <t>เงินทุนสำรองเงินสะสม</t>
  </si>
  <si>
    <t>เงินสะสม</t>
  </si>
  <si>
    <t>รวม</t>
  </si>
  <si>
    <t>เครดิต</t>
  </si>
  <si>
    <t xml:space="preserve">งบทดลอง  </t>
  </si>
  <si>
    <t>เงินรับฝาก (หมายเหตุ 2)</t>
  </si>
  <si>
    <t xml:space="preserve">  -กระแสรายวัน        เลขที่  340-6-00465-2</t>
  </si>
  <si>
    <t>เงินฝากธนาคาร ออมสิน สาขาชุมพวง  ประเภท</t>
  </si>
  <si>
    <t xml:space="preserve">  -ออมทรัพย์        เลขที่  06-4315-20-078337-3</t>
  </si>
  <si>
    <t xml:space="preserve">  -ออมทรัพย์        เลขที่  340-1-12610-1</t>
  </si>
  <si>
    <t>เงินฝากธนาคาร กรุงไทย สาขาประทาย  ประเภท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</si>
  <si>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</si>
  <si>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</si>
  <si>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</si>
  <si>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</si>
  <si>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</si>
  <si>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</si>
  <si>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ก.อสังหาริมทรัพย์</t>
  </si>
  <si>
    <t xml:space="preserve">  -อาคาร</t>
  </si>
  <si>
    <t xml:space="preserve">  -อาคารเอนกประสงค์</t>
  </si>
  <si>
    <t>ข. สังหาริมทรัพย์</t>
  </si>
  <si>
    <t xml:space="preserve">  -ครุภัณฑ์สำนักงาน</t>
  </si>
  <si>
    <t xml:space="preserve">  -ครุภัรฑ์ยานพาหนะและขนส่ง</t>
  </si>
  <si>
    <t xml:space="preserve">  - เงินรายได้</t>
  </si>
  <si>
    <t xml:space="preserve">  -เงินอุดหนุน</t>
  </si>
  <si>
    <t xml:space="preserve">  -ครุภัณฑ์งานบ้านงานครัว</t>
  </si>
  <si>
    <t xml:space="preserve">  -เงินสะสม</t>
  </si>
  <si>
    <t>(ลงชื่อ)</t>
  </si>
  <si>
    <t>บ/ช เงินเดือน(ฝ่ายการเมือง)นายกอบต.,รองนายกฯ</t>
  </si>
  <si>
    <t>บ/ช เงินเดือน(ฝ่ายการเมือง)เลขานุการ นายก อบต.</t>
  </si>
  <si>
    <t>บ/ช เงินเดือน(ฝ่ายการเมือง)สมาชิก อบต.</t>
  </si>
  <si>
    <t>บ/ช เงินเดือน(ฝ่ายประจำ)พนักงานส่วนตำบล</t>
  </si>
  <si>
    <t>บ/ช เงินเดือน(ฝ่ายประจำ)ลูกจ้างประจำ</t>
  </si>
  <si>
    <t>บ/ช เงินเดือน(ฝ่ายประจำ)ลูกจ้างชั่วคราว</t>
  </si>
  <si>
    <t>บ/ช เงินเดือน(ฝ่ายประจำ)ลูกจ้างประจำถ่ายโอน</t>
  </si>
  <si>
    <t>รายจ่ายค้างจ่ายระหว่างดำเนินการ(หมายเหตุ 3)</t>
  </si>
  <si>
    <t xml:space="preserve">  -ประจำ             เลขที่  340-2-02166-8</t>
  </si>
  <si>
    <t xml:space="preserve">                   (นายมีชัย   มุ่งลา)</t>
  </si>
  <si>
    <t xml:space="preserve">  -ออมทรัพย์       เลขที่  340-0-22058-2</t>
  </si>
  <si>
    <t xml:space="preserve">  -ออมทรัพย์       เลขที่  340-0-22060-4</t>
  </si>
  <si>
    <t>เงินอุดหนุนเฉพาะกิจ - เบี้ยยังชีพคนพิการ(นโยบายเร่งด่วนรัฐบาล)</t>
  </si>
  <si>
    <t>จ่ายขาดเงินสะสม (หมายเหตุ  4)</t>
  </si>
  <si>
    <t>เงินอุดหนุนเฉพาะกิจ - บุคลากร รพช.</t>
  </si>
  <si>
    <t xml:space="preserve">   - ซุ้มเฉลิมพระเกียรติ</t>
  </si>
  <si>
    <t xml:space="preserve">   -สถานีสูบน้ำ  หมู่ที่ 6</t>
  </si>
  <si>
    <t xml:space="preserve">   -สถานีสูบน้ำ  หมู่ที่ 7</t>
  </si>
  <si>
    <t xml:space="preserve">   -ครุภัณฑ์การเกษตร</t>
  </si>
  <si>
    <t xml:space="preserve">  - เงินถ่ายโอนจากชลประทาน</t>
  </si>
  <si>
    <t xml:space="preserve">    ครุภัณฑ์สิ่งปลูกสร้าง</t>
  </si>
  <si>
    <t xml:space="preserve">           นักวิชาการเงินและบัญชี</t>
  </si>
  <si>
    <t xml:space="preserve">                   (นายอธิภัทร   ปุราชะโก)</t>
  </si>
  <si>
    <t>เงินอุดหนุนเฉพาะกิจ - โครงการซ่อมแซมสถานีสูบน้ำ</t>
  </si>
  <si>
    <t>เงินอุดหนุนเฉพาะกิจ - โครงการก่อสร้างถังกรองน้ำใสระบบประปาฯ</t>
  </si>
  <si>
    <t>เงินเกินบัญชี</t>
  </si>
  <si>
    <t>เงินอุดหนุนเฉพาะกิจ - ค่าวัสดุศูนย์เด็กฯ</t>
  </si>
  <si>
    <t>เงินฝากธนาคาร  ธกส.สาขาลำทะเมนชัย  ประเภท</t>
  </si>
  <si>
    <t xml:space="preserve">  -ออมทรัพย์  เลขที่  924--8-06572-9</t>
  </si>
  <si>
    <t xml:space="preserve">  -ออมทรัพย์  เลขที่  924-2-68785-4</t>
  </si>
  <si>
    <t xml:space="preserve">  -ประจำ        เลขที่  924-4-01837-0</t>
  </si>
  <si>
    <t>ณ  วันที่   30    เดือน กันยายน   พ.ศ.  2554</t>
  </si>
  <si>
    <t>เงินอุดหนุนเฉพาะกิจ-ทุนการศึกษาครูศูนย์เด็ก</t>
  </si>
  <si>
    <t>ณ  วันที่  30  กันยายน  2554</t>
  </si>
  <si>
    <t xml:space="preserve">งบทดลอง  (หลังปิดบัญชี)  </t>
  </si>
  <si>
    <t xml:space="preserve">  -อาคาร อปพร.</t>
  </si>
  <si>
    <t xml:space="preserve">   -ป้ายประชาสัมพันธ์</t>
  </si>
  <si>
    <t xml:space="preserve">  -ครุภัณฑ์สื่อสาร</t>
  </si>
  <si>
    <t xml:space="preserve">  -ครุภัณฑ์ประปา</t>
  </si>
  <si>
    <t xml:space="preserve">          (นางพรรณี   โสมณวัตร)</t>
  </si>
  <si>
    <t xml:space="preserve">    นายกองค์การบริหารส่วนตำบลกระเบื้องนอก</t>
  </si>
  <si>
    <t xml:space="preserve">                 ปลัดองค์การบริหารส่วนตำบล</t>
  </si>
  <si>
    <t>ลูกหนี้ภาษีโรงเรือนและที่ดิน</t>
  </si>
  <si>
    <t>ลูกหนี้ภาษีบำรุงท้องที่</t>
  </si>
  <si>
    <t>เงินอุดหนุนเฉพาะกิจ - โครงการก่อสร้างถนน คสล.</t>
  </si>
  <si>
    <t>ณ  วันที่   31    เดือน ธันวาคม   พ.ศ.  2554</t>
  </si>
  <si>
    <t>เงินอุดหนุนเฉพาะกิจ - เบี้ยยังชีพคนชรา</t>
  </si>
  <si>
    <t>เงินอุดหนุนเฉพาะกิจ - เบี้ยยังชีพคนพิการ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</si>
</sst>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5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 New"/>
      <family val="2"/>
    </font>
    <font>
      <sz val="16"/>
      <color indexed="10"/>
      <name val="TH Sarabun New"/>
      <family val="2"/>
    </font>
    <font>
      <b/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36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1" xfId="36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2" xfId="36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0" xfId="36" applyFont="1" applyAlignment="1">
      <alignment/>
    </xf>
    <xf numFmtId="43" fontId="1" fillId="0" borderId="11" xfId="36" applyFont="1" applyBorder="1" applyAlignment="1">
      <alignment horizontal="center"/>
    </xf>
    <xf numFmtId="43" fontId="1" fillId="0" borderId="13" xfId="36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43" fontId="2" fillId="0" borderId="14" xfId="36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3" fontId="2" fillId="0" borderId="0" xfId="36" applyFont="1" applyBorder="1" applyAlignment="1">
      <alignment/>
    </xf>
    <xf numFmtId="0" fontId="3" fillId="0" borderId="0" xfId="0" applyFont="1" applyAlignment="1">
      <alignment/>
    </xf>
    <xf numFmtId="43" fontId="3" fillId="0" borderId="0" xfId="36" applyFont="1" applyAlignment="1">
      <alignment horizontal="left"/>
    </xf>
    <xf numFmtId="43" fontId="3" fillId="0" borderId="0" xfId="36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36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1" xfId="36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4" fillId="0" borderId="12" xfId="36" applyFont="1" applyBorder="1" applyAlignment="1">
      <alignment/>
    </xf>
    <xf numFmtId="43" fontId="5" fillId="0" borderId="12" xfId="36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3" fontId="4" fillId="0" borderId="13" xfId="36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4" fillId="0" borderId="14" xfId="36" applyFont="1" applyBorder="1" applyAlignment="1">
      <alignment/>
    </xf>
    <xf numFmtId="43" fontId="4" fillId="0" borderId="0" xfId="36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43" fontId="24" fillId="0" borderId="12" xfId="36" applyFont="1" applyBorder="1" applyAlignment="1">
      <alignment/>
    </xf>
    <xf numFmtId="43" fontId="1" fillId="0" borderId="13" xfId="36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1" fillId="0" borderId="14" xfId="36" applyFont="1" applyBorder="1" applyAlignment="1">
      <alignment/>
    </xf>
    <xf numFmtId="0" fontId="2" fillId="0" borderId="0" xfId="0" applyFont="1" applyBorder="1" applyAlignment="1">
      <alignment horizontal="center"/>
    </xf>
    <xf numFmtId="43" fontId="1" fillId="0" borderId="0" xfId="36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A53" sqref="A53:IV805"/>
    </sheetView>
  </sheetViews>
  <sheetFormatPr defaultColWidth="9.140625" defaultRowHeight="12.75"/>
  <cols>
    <col min="1" max="1" width="58.8515625" style="1" customWidth="1"/>
    <col min="2" max="2" width="13.7109375" style="43" customWidth="1"/>
    <col min="3" max="3" width="22.00390625" style="11" customWidth="1"/>
    <col min="4" max="4" width="20.8515625" style="11" customWidth="1"/>
    <col min="5" max="16384" width="9.140625" style="1" customWidth="1"/>
  </cols>
  <sheetData>
    <row r="1" spans="1:4" ht="21">
      <c r="A1" s="52" t="s">
        <v>0</v>
      </c>
      <c r="B1" s="52"/>
      <c r="C1" s="52"/>
      <c r="D1" s="52"/>
    </row>
    <row r="2" spans="1:4" ht="21">
      <c r="A2" s="52" t="s">
        <v>21</v>
      </c>
      <c r="B2" s="52"/>
      <c r="C2" s="52"/>
      <c r="D2" s="52"/>
    </row>
    <row r="3" spans="1:4" ht="21">
      <c r="A3" s="52" t="s">
        <v>90</v>
      </c>
      <c r="B3" s="52"/>
      <c r="C3" s="52"/>
      <c r="D3" s="52"/>
    </row>
    <row r="4" spans="1:4" ht="21">
      <c r="A4" s="2" t="s">
        <v>1</v>
      </c>
      <c r="B4" s="2" t="s">
        <v>2</v>
      </c>
      <c r="C4" s="3" t="s">
        <v>3</v>
      </c>
      <c r="D4" s="3" t="s">
        <v>20</v>
      </c>
    </row>
    <row r="5" spans="1:4" ht="21">
      <c r="A5" s="4" t="s">
        <v>4</v>
      </c>
      <c r="B5" s="5">
        <v>110100</v>
      </c>
      <c r="C5" s="6">
        <v>760</v>
      </c>
      <c r="D5" s="6"/>
    </row>
    <row r="6" spans="1:4" ht="21">
      <c r="A6" s="7" t="s">
        <v>72</v>
      </c>
      <c r="B6" s="44"/>
      <c r="C6" s="8"/>
      <c r="D6" s="8"/>
    </row>
    <row r="7" spans="1:4" ht="21">
      <c r="A7" s="7" t="s">
        <v>73</v>
      </c>
      <c r="B7" s="44">
        <v>110201</v>
      </c>
      <c r="C7" s="8">
        <v>1804593.17</v>
      </c>
      <c r="D7" s="8"/>
    </row>
    <row r="8" spans="1:4" ht="21">
      <c r="A8" s="7" t="s">
        <v>74</v>
      </c>
      <c r="B8" s="44">
        <v>110201</v>
      </c>
      <c r="C8" s="8">
        <v>335769.11</v>
      </c>
      <c r="D8" s="8"/>
    </row>
    <row r="9" spans="1:4" ht="21">
      <c r="A9" s="7" t="s">
        <v>75</v>
      </c>
      <c r="B9" s="44">
        <v>110202</v>
      </c>
      <c r="C9" s="8">
        <v>2657622.83</v>
      </c>
      <c r="D9" s="8"/>
    </row>
    <row r="10" spans="1:4" ht="21">
      <c r="A10" s="7" t="s">
        <v>27</v>
      </c>
      <c r="B10" s="44"/>
      <c r="C10" s="8"/>
      <c r="D10" s="8"/>
    </row>
    <row r="11" spans="1:4" ht="21">
      <c r="A11" s="7" t="s">
        <v>23</v>
      </c>
      <c r="B11" s="44">
        <v>110203</v>
      </c>
      <c r="C11" s="8">
        <v>0</v>
      </c>
      <c r="D11" s="8"/>
    </row>
    <row r="12" spans="1:4" ht="21">
      <c r="A12" s="7" t="s">
        <v>26</v>
      </c>
      <c r="B12" s="44">
        <v>110201</v>
      </c>
      <c r="C12" s="8">
        <v>7496946.44</v>
      </c>
      <c r="D12" s="8"/>
    </row>
    <row r="13" spans="1:4" ht="21">
      <c r="A13" s="7" t="s">
        <v>55</v>
      </c>
      <c r="B13" s="44">
        <v>110201</v>
      </c>
      <c r="C13" s="8">
        <v>66070.81</v>
      </c>
      <c r="D13" s="8"/>
    </row>
    <row r="14" spans="1:4" ht="21">
      <c r="A14" s="7" t="s">
        <v>56</v>
      </c>
      <c r="B14" s="44">
        <v>110201</v>
      </c>
      <c r="C14" s="8">
        <v>82932.21</v>
      </c>
      <c r="D14" s="8"/>
    </row>
    <row r="15" spans="1:4" ht="21">
      <c r="A15" s="7" t="s">
        <v>53</v>
      </c>
      <c r="B15" s="44">
        <v>110202</v>
      </c>
      <c r="C15" s="8">
        <v>6120562.5</v>
      </c>
      <c r="D15" s="8"/>
    </row>
    <row r="16" spans="1:4" ht="21">
      <c r="A16" s="7" t="s">
        <v>24</v>
      </c>
      <c r="B16" s="44"/>
      <c r="C16" s="8"/>
      <c r="D16" s="8"/>
    </row>
    <row r="17" spans="1:4" ht="21">
      <c r="A17" s="7" t="s">
        <v>25</v>
      </c>
      <c r="B17" s="44">
        <v>110201</v>
      </c>
      <c r="C17" s="8">
        <v>35769.75</v>
      </c>
      <c r="D17" s="8"/>
    </row>
    <row r="18" spans="1:4" ht="21">
      <c r="A18" s="7" t="s">
        <v>5</v>
      </c>
      <c r="B18" s="44">
        <v>110606</v>
      </c>
      <c r="C18" s="8">
        <v>0</v>
      </c>
      <c r="D18" s="8"/>
    </row>
    <row r="19" spans="1:4" ht="21">
      <c r="A19" s="7" t="s">
        <v>6</v>
      </c>
      <c r="B19" s="44">
        <v>110605</v>
      </c>
      <c r="C19" s="8">
        <v>120200</v>
      </c>
      <c r="D19" s="8"/>
    </row>
    <row r="20" spans="1:4" ht="21">
      <c r="A20" s="7" t="s">
        <v>87</v>
      </c>
      <c r="B20" s="44"/>
      <c r="C20" s="8">
        <v>240</v>
      </c>
      <c r="D20" s="8"/>
    </row>
    <row r="21" spans="1:4" ht="21">
      <c r="A21" s="7" t="s">
        <v>88</v>
      </c>
      <c r="B21" s="44"/>
      <c r="C21" s="8">
        <v>6070.69</v>
      </c>
      <c r="D21" s="8"/>
    </row>
    <row r="22" spans="1:4" ht="21">
      <c r="A22" s="7" t="s">
        <v>7</v>
      </c>
      <c r="B22" s="44">
        <v>510000</v>
      </c>
      <c r="C22" s="8">
        <f>298699+163965</f>
        <v>462664</v>
      </c>
      <c r="D22" s="8"/>
    </row>
    <row r="23" spans="1:4" ht="21">
      <c r="A23" s="7" t="s">
        <v>45</v>
      </c>
      <c r="B23" s="44">
        <v>210100</v>
      </c>
      <c r="C23" s="8">
        <f>42720+31610+61900</f>
        <v>136230</v>
      </c>
      <c r="D23" s="7"/>
    </row>
    <row r="24" spans="1:4" ht="21">
      <c r="A24" s="7" t="s">
        <v>46</v>
      </c>
      <c r="B24" s="44">
        <v>210400</v>
      </c>
      <c r="C24" s="8">
        <f>6000+6000+9600</f>
        <v>21600</v>
      </c>
      <c r="D24" s="7"/>
    </row>
    <row r="25" spans="1:4" ht="21">
      <c r="A25" s="7" t="s">
        <v>47</v>
      </c>
      <c r="B25" s="44">
        <v>210600</v>
      </c>
      <c r="C25" s="8">
        <f>167000+163800+254480</f>
        <v>585280</v>
      </c>
      <c r="D25" s="7"/>
    </row>
    <row r="26" spans="1:4" ht="21">
      <c r="A26" s="7" t="s">
        <v>48</v>
      </c>
      <c r="B26" s="44">
        <v>220100</v>
      </c>
      <c r="C26" s="8">
        <f>190410+190570+190800</f>
        <v>571780</v>
      </c>
      <c r="D26" s="7"/>
    </row>
    <row r="27" spans="1:4" ht="21">
      <c r="A27" s="7" t="s">
        <v>49</v>
      </c>
      <c r="B27" s="44">
        <v>220400</v>
      </c>
      <c r="C27" s="8">
        <f>11700+11700+11700</f>
        <v>35100</v>
      </c>
      <c r="D27" s="7"/>
    </row>
    <row r="28" spans="1:4" ht="21">
      <c r="A28" s="7" t="s">
        <v>50</v>
      </c>
      <c r="B28" s="44">
        <v>220600</v>
      </c>
      <c r="C28" s="8">
        <f>128050+130290+130290</f>
        <v>388630</v>
      </c>
      <c r="D28" s="7"/>
    </row>
    <row r="29" spans="1:4" ht="21">
      <c r="A29" s="7" t="s">
        <v>8</v>
      </c>
      <c r="B29" s="44">
        <v>531000</v>
      </c>
      <c r="C29" s="8">
        <f>10953+62788+94757</f>
        <v>168498</v>
      </c>
      <c r="D29" s="8"/>
    </row>
    <row r="30" spans="1:4" ht="21">
      <c r="A30" s="7" t="s">
        <v>9</v>
      </c>
      <c r="B30" s="44">
        <v>532000</v>
      </c>
      <c r="C30" s="8">
        <f>60310+21278</f>
        <v>81588</v>
      </c>
      <c r="D30" s="8"/>
    </row>
    <row r="31" spans="1:4" ht="21">
      <c r="A31" s="7" t="s">
        <v>10</v>
      </c>
      <c r="B31" s="44">
        <v>533000</v>
      </c>
      <c r="C31" s="8">
        <f>53314+124830</f>
        <v>178144</v>
      </c>
      <c r="D31" s="8"/>
    </row>
    <row r="32" spans="1:4" ht="21">
      <c r="A32" s="7" t="s">
        <v>11</v>
      </c>
      <c r="B32" s="44">
        <v>534000</v>
      </c>
      <c r="C32" s="8">
        <f>57900.43+72037.9+60512.62</f>
        <v>190450.94999999998</v>
      </c>
      <c r="D32" s="8"/>
    </row>
    <row r="33" spans="1:4" ht="21">
      <c r="A33" s="7" t="s">
        <v>12</v>
      </c>
      <c r="B33" s="44">
        <v>560000</v>
      </c>
      <c r="C33" s="8">
        <v>0</v>
      </c>
      <c r="D33" s="8"/>
    </row>
    <row r="34" spans="1:4" ht="21">
      <c r="A34" s="7" t="s">
        <v>15</v>
      </c>
      <c r="B34" s="44">
        <v>550000</v>
      </c>
      <c r="C34" s="8">
        <v>0</v>
      </c>
      <c r="D34" s="8"/>
    </row>
    <row r="35" spans="1:4" ht="21">
      <c r="A35" s="7" t="s">
        <v>13</v>
      </c>
      <c r="B35" s="44">
        <v>541000</v>
      </c>
      <c r="C35" s="8">
        <v>0</v>
      </c>
      <c r="D35" s="45"/>
    </row>
    <row r="36" spans="1:4" ht="21">
      <c r="A36" s="7" t="s">
        <v>14</v>
      </c>
      <c r="B36" s="44">
        <v>542000</v>
      </c>
      <c r="C36" s="8">
        <v>0</v>
      </c>
      <c r="D36" s="8"/>
    </row>
    <row r="37" spans="1:4" ht="21">
      <c r="A37" s="7" t="s">
        <v>89</v>
      </c>
      <c r="B37" s="44">
        <v>441002</v>
      </c>
      <c r="C37" s="8">
        <v>623000</v>
      </c>
      <c r="D37" s="8"/>
    </row>
    <row r="38" spans="1:4" ht="21">
      <c r="A38" s="7" t="s">
        <v>71</v>
      </c>
      <c r="B38" s="44">
        <v>441002</v>
      </c>
      <c r="C38" s="8">
        <v>0</v>
      </c>
      <c r="D38" s="8"/>
    </row>
    <row r="39" spans="1:4" ht="21">
      <c r="A39" s="7" t="s">
        <v>91</v>
      </c>
      <c r="B39" s="44">
        <v>441002</v>
      </c>
      <c r="C39" s="8">
        <f>1459000</f>
        <v>1459000</v>
      </c>
      <c r="D39" s="8"/>
    </row>
    <row r="40" spans="1:4" ht="21">
      <c r="A40" s="7" t="s">
        <v>92</v>
      </c>
      <c r="B40" s="44">
        <v>441002</v>
      </c>
      <c r="C40" s="8">
        <f>240000</f>
        <v>240000</v>
      </c>
      <c r="D40" s="8"/>
    </row>
    <row r="41" spans="1:4" ht="21">
      <c r="A41" s="7" t="s">
        <v>58</v>
      </c>
      <c r="B41" s="44">
        <v>30000</v>
      </c>
      <c r="C41" s="8">
        <v>243640</v>
      </c>
      <c r="D41" s="8"/>
    </row>
    <row r="42" spans="1:4" ht="21">
      <c r="A42" s="7" t="s">
        <v>77</v>
      </c>
      <c r="B42" s="44">
        <v>441002</v>
      </c>
      <c r="C42" s="8">
        <v>0</v>
      </c>
      <c r="D42" s="8"/>
    </row>
    <row r="43" spans="1:4" ht="21">
      <c r="A43" s="7" t="s">
        <v>68</v>
      </c>
      <c r="B43" s="44">
        <v>441002</v>
      </c>
      <c r="C43" s="8">
        <v>0</v>
      </c>
      <c r="D43" s="8"/>
    </row>
    <row r="44" spans="1:4" ht="21">
      <c r="A44" s="7" t="s">
        <v>59</v>
      </c>
      <c r="B44" s="44"/>
      <c r="C44" s="8">
        <v>4710</v>
      </c>
      <c r="D44" s="8"/>
    </row>
    <row r="45" spans="1:4" ht="21">
      <c r="A45" s="7" t="s">
        <v>16</v>
      </c>
      <c r="B45" s="44">
        <v>40000</v>
      </c>
      <c r="C45" s="8"/>
      <c r="D45" s="8">
        <f>2645920.59+2315677.56+3968+2536238.65+100</f>
        <v>7501904.800000001</v>
      </c>
    </row>
    <row r="46" spans="1:4" ht="21">
      <c r="A46" s="7" t="s">
        <v>22</v>
      </c>
      <c r="B46" s="44">
        <v>230100</v>
      </c>
      <c r="C46" s="45"/>
      <c r="D46" s="8">
        <v>1264633.44</v>
      </c>
    </row>
    <row r="47" spans="1:4" ht="21">
      <c r="A47" s="7" t="s">
        <v>52</v>
      </c>
      <c r="B47" s="44">
        <v>210401</v>
      </c>
      <c r="C47" s="8"/>
      <c r="D47" s="8">
        <v>3489000</v>
      </c>
    </row>
    <row r="48" spans="1:4" ht="21">
      <c r="A48" s="7" t="s">
        <v>70</v>
      </c>
      <c r="B48" s="44"/>
      <c r="C48" s="8"/>
      <c r="D48" s="8">
        <v>0</v>
      </c>
    </row>
    <row r="49" spans="1:4" ht="21">
      <c r="A49" s="7" t="s">
        <v>17</v>
      </c>
      <c r="B49" s="44">
        <v>320000</v>
      </c>
      <c r="C49" s="8"/>
      <c r="D49" s="8">
        <v>5808013.16</v>
      </c>
    </row>
    <row r="50" spans="1:4" ht="21">
      <c r="A50" s="9" t="s">
        <v>18</v>
      </c>
      <c r="B50" s="10">
        <v>30000</v>
      </c>
      <c r="C50" s="1"/>
      <c r="D50" s="46">
        <v>6054301.06</v>
      </c>
    </row>
    <row r="51" spans="1:4" ht="21.75" thickBot="1">
      <c r="A51" s="47" t="s">
        <v>19</v>
      </c>
      <c r="B51" s="48"/>
      <c r="C51" s="49">
        <f>SUM(C5:C49)</f>
        <v>24117852.46</v>
      </c>
      <c r="D51" s="49">
        <f>SUM(D5:D50)</f>
        <v>24117852.459999997</v>
      </c>
    </row>
    <row r="52" spans="1:4" ht="21.75" thickTop="1">
      <c r="A52" s="50"/>
      <c r="B52" s="50"/>
      <c r="C52" s="51"/>
      <c r="D52" s="51"/>
    </row>
  </sheetData>
  <sheetProtection/>
  <mergeCells count="3">
    <mergeCell ref="A3:D3"/>
    <mergeCell ref="A1:D1"/>
    <mergeCell ref="A2:D2"/>
  </mergeCells>
  <printOptions horizontalCentered="1"/>
  <pageMargins left="0.7480314960629921" right="0.35433070866141736" top="0.3937007874015748" bottom="0.1968503937007874" header="0.5118110236220472" footer="0.3543307086614173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7.7109375" style="26" customWidth="1"/>
    <col min="2" max="2" width="12.7109375" style="25" customWidth="1"/>
    <col min="3" max="3" width="21.140625" style="42" customWidth="1"/>
    <col min="4" max="4" width="19.57421875" style="42" customWidth="1"/>
    <col min="5" max="5" width="9.140625" style="26" customWidth="1"/>
    <col min="6" max="6" width="10.00390625" style="26" bestFit="1" customWidth="1"/>
    <col min="7" max="16384" width="9.140625" style="26" customWidth="1"/>
  </cols>
  <sheetData>
    <row r="1" spans="1:4" ht="20.25">
      <c r="A1" s="53" t="s">
        <v>0</v>
      </c>
      <c r="B1" s="53"/>
      <c r="C1" s="53"/>
      <c r="D1" s="53"/>
    </row>
    <row r="2" spans="1:4" ht="20.25">
      <c r="A2" s="53" t="s">
        <v>79</v>
      </c>
      <c r="B2" s="53"/>
      <c r="C2" s="53"/>
      <c r="D2" s="53"/>
    </row>
    <row r="3" spans="1:4" ht="20.25">
      <c r="A3" s="54" t="s">
        <v>76</v>
      </c>
      <c r="B3" s="54"/>
      <c r="C3" s="54"/>
      <c r="D3" s="54"/>
    </row>
    <row r="4" spans="1:4" ht="20.25">
      <c r="A4" s="27" t="s">
        <v>1</v>
      </c>
      <c r="B4" s="27" t="s">
        <v>2</v>
      </c>
      <c r="C4" s="28" t="s">
        <v>3</v>
      </c>
      <c r="D4" s="28" t="s">
        <v>20</v>
      </c>
    </row>
    <row r="5" spans="1:4" ht="20.25">
      <c r="A5" s="29" t="s">
        <v>4</v>
      </c>
      <c r="B5" s="30">
        <v>110100</v>
      </c>
      <c r="C5" s="31">
        <v>17150</v>
      </c>
      <c r="D5" s="31"/>
    </row>
    <row r="6" spans="1:4" ht="20.25">
      <c r="A6" s="32" t="s">
        <v>72</v>
      </c>
      <c r="B6" s="33"/>
      <c r="C6" s="34"/>
      <c r="D6" s="34"/>
    </row>
    <row r="7" spans="1:4" ht="20.25">
      <c r="A7" s="32" t="s">
        <v>73</v>
      </c>
      <c r="B7" s="33">
        <v>110201</v>
      </c>
      <c r="C7" s="34">
        <v>1821352.29</v>
      </c>
      <c r="D7" s="34"/>
    </row>
    <row r="8" spans="1:4" ht="20.25">
      <c r="A8" s="32" t="s">
        <v>74</v>
      </c>
      <c r="B8" s="33">
        <v>110201</v>
      </c>
      <c r="C8" s="34">
        <v>475769.11</v>
      </c>
      <c r="D8" s="34"/>
    </row>
    <row r="9" spans="1:4" ht="20.25">
      <c r="A9" s="32" t="s">
        <v>75</v>
      </c>
      <c r="B9" s="33">
        <v>110202</v>
      </c>
      <c r="C9" s="34">
        <v>2657622.83</v>
      </c>
      <c r="D9" s="34"/>
    </row>
    <row r="10" spans="1:4" ht="20.25">
      <c r="A10" s="32" t="s">
        <v>27</v>
      </c>
      <c r="B10" s="33"/>
      <c r="C10" s="34"/>
      <c r="D10" s="34"/>
    </row>
    <row r="11" spans="1:4" ht="20.25">
      <c r="A11" s="32" t="s">
        <v>23</v>
      </c>
      <c r="B11" s="33">
        <v>110203</v>
      </c>
      <c r="C11" s="34">
        <v>0</v>
      </c>
      <c r="D11" s="34"/>
    </row>
    <row r="12" spans="1:4" ht="20.25">
      <c r="A12" s="32" t="s">
        <v>26</v>
      </c>
      <c r="B12" s="33">
        <v>110201</v>
      </c>
      <c r="C12" s="34">
        <v>6892554.19</v>
      </c>
      <c r="D12" s="34"/>
    </row>
    <row r="13" spans="1:4" ht="20.25">
      <c r="A13" s="32" t="s">
        <v>55</v>
      </c>
      <c r="B13" s="33">
        <v>110201</v>
      </c>
      <c r="C13" s="34">
        <v>65752.24</v>
      </c>
      <c r="D13" s="34"/>
    </row>
    <row r="14" spans="1:4" ht="20.25">
      <c r="A14" s="32" t="s">
        <v>56</v>
      </c>
      <c r="B14" s="33">
        <v>110201</v>
      </c>
      <c r="C14" s="34">
        <v>82536.77</v>
      </c>
      <c r="D14" s="34"/>
    </row>
    <row r="15" spans="1:4" ht="20.25">
      <c r="A15" s="32" t="s">
        <v>53</v>
      </c>
      <c r="B15" s="33">
        <v>110202</v>
      </c>
      <c r="C15" s="34">
        <v>6120562.5</v>
      </c>
      <c r="D15" s="34"/>
    </row>
    <row r="16" spans="1:4" ht="20.25">
      <c r="A16" s="32" t="s">
        <v>24</v>
      </c>
      <c r="B16" s="33"/>
      <c r="C16" s="34"/>
      <c r="D16" s="34"/>
    </row>
    <row r="17" spans="1:4" ht="20.25">
      <c r="A17" s="32" t="s">
        <v>25</v>
      </c>
      <c r="B17" s="33">
        <v>110201</v>
      </c>
      <c r="C17" s="34">
        <v>35590.34</v>
      </c>
      <c r="D17" s="34"/>
    </row>
    <row r="18" spans="1:4" ht="20.25">
      <c r="A18" s="32" t="s">
        <v>5</v>
      </c>
      <c r="B18" s="33">
        <v>110606</v>
      </c>
      <c r="C18" s="34">
        <v>0</v>
      </c>
      <c r="D18" s="34"/>
    </row>
    <row r="19" spans="1:4" ht="20.25">
      <c r="A19" s="32" t="s">
        <v>6</v>
      </c>
      <c r="B19" s="33">
        <v>110605</v>
      </c>
      <c r="C19" s="34">
        <v>0</v>
      </c>
      <c r="D19" s="34"/>
    </row>
    <row r="20" spans="1:4" ht="20.25">
      <c r="A20" s="32" t="s">
        <v>87</v>
      </c>
      <c r="B20" s="33"/>
      <c r="C20" s="34">
        <v>240</v>
      </c>
      <c r="D20" s="34"/>
    </row>
    <row r="21" spans="1:4" ht="20.25">
      <c r="A21" s="32" t="s">
        <v>88</v>
      </c>
      <c r="B21" s="33"/>
      <c r="C21" s="34">
        <v>6121.42</v>
      </c>
      <c r="D21" s="34"/>
    </row>
    <row r="22" spans="1:4" ht="20.25">
      <c r="A22" s="32" t="s">
        <v>7</v>
      </c>
      <c r="B22" s="33">
        <v>510000</v>
      </c>
      <c r="C22" s="34">
        <v>0</v>
      </c>
      <c r="D22" s="34"/>
    </row>
    <row r="23" spans="1:4" ht="20.25">
      <c r="A23" s="32" t="s">
        <v>45</v>
      </c>
      <c r="B23" s="33">
        <v>210100</v>
      </c>
      <c r="C23" s="34">
        <v>0</v>
      </c>
      <c r="D23" s="32"/>
    </row>
    <row r="24" spans="1:4" ht="20.25">
      <c r="A24" s="32" t="s">
        <v>46</v>
      </c>
      <c r="B24" s="33">
        <v>210400</v>
      </c>
      <c r="C24" s="34">
        <v>0</v>
      </c>
      <c r="D24" s="32"/>
    </row>
    <row r="25" spans="1:4" ht="20.25">
      <c r="A25" s="32" t="s">
        <v>47</v>
      </c>
      <c r="B25" s="33">
        <v>210600</v>
      </c>
      <c r="C25" s="34">
        <v>0</v>
      </c>
      <c r="D25" s="32"/>
    </row>
    <row r="26" spans="1:4" ht="20.25">
      <c r="A26" s="32" t="s">
        <v>48</v>
      </c>
      <c r="B26" s="33">
        <v>220100</v>
      </c>
      <c r="C26" s="34">
        <v>0</v>
      </c>
      <c r="D26" s="32"/>
    </row>
    <row r="27" spans="1:4" ht="20.25">
      <c r="A27" s="32" t="s">
        <v>49</v>
      </c>
      <c r="B27" s="33">
        <v>220400</v>
      </c>
      <c r="C27" s="34">
        <v>0</v>
      </c>
      <c r="D27" s="32"/>
    </row>
    <row r="28" spans="1:4" ht="20.25">
      <c r="A28" s="32" t="s">
        <v>50</v>
      </c>
      <c r="B28" s="33">
        <v>220600</v>
      </c>
      <c r="C28" s="34">
        <v>0</v>
      </c>
      <c r="D28" s="32"/>
    </row>
    <row r="29" spans="1:4" ht="20.25">
      <c r="A29" s="32" t="s">
        <v>51</v>
      </c>
      <c r="B29" s="33">
        <v>220900</v>
      </c>
      <c r="C29" s="34">
        <v>0</v>
      </c>
      <c r="D29" s="32"/>
    </row>
    <row r="30" spans="1:4" ht="20.25">
      <c r="A30" s="32" t="s">
        <v>8</v>
      </c>
      <c r="B30" s="33">
        <v>531000</v>
      </c>
      <c r="C30" s="34">
        <v>0</v>
      </c>
      <c r="D30" s="34"/>
    </row>
    <row r="31" spans="1:4" ht="20.25">
      <c r="A31" s="32" t="s">
        <v>9</v>
      </c>
      <c r="B31" s="33">
        <v>532000</v>
      </c>
      <c r="C31" s="34">
        <v>0</v>
      </c>
      <c r="D31" s="34"/>
    </row>
    <row r="32" spans="1:4" ht="20.25">
      <c r="A32" s="32" t="s">
        <v>10</v>
      </c>
      <c r="B32" s="33">
        <v>533000</v>
      </c>
      <c r="C32" s="34">
        <v>0</v>
      </c>
      <c r="D32" s="34"/>
    </row>
    <row r="33" spans="1:4" ht="20.25">
      <c r="A33" s="32" t="s">
        <v>11</v>
      </c>
      <c r="B33" s="33">
        <v>534000</v>
      </c>
      <c r="C33" s="34">
        <v>0</v>
      </c>
      <c r="D33" s="34"/>
    </row>
    <row r="34" spans="1:4" ht="20.25">
      <c r="A34" s="32" t="s">
        <v>12</v>
      </c>
      <c r="B34" s="33">
        <v>560000</v>
      </c>
      <c r="C34" s="34">
        <v>0</v>
      </c>
      <c r="D34" s="34"/>
    </row>
    <row r="35" spans="1:4" ht="20.25">
      <c r="A35" s="32" t="s">
        <v>15</v>
      </c>
      <c r="B35" s="33">
        <v>550000</v>
      </c>
      <c r="C35" s="34">
        <v>0</v>
      </c>
      <c r="D35" s="34"/>
    </row>
    <row r="36" spans="1:4" ht="20.25">
      <c r="A36" s="32" t="s">
        <v>13</v>
      </c>
      <c r="B36" s="33">
        <v>541000</v>
      </c>
      <c r="C36" s="34">
        <v>0</v>
      </c>
      <c r="D36" s="35"/>
    </row>
    <row r="37" spans="1:4" ht="20.25">
      <c r="A37" s="32" t="s">
        <v>14</v>
      </c>
      <c r="B37" s="33">
        <v>542000</v>
      </c>
      <c r="C37" s="34">
        <v>0</v>
      </c>
      <c r="D37" s="34"/>
    </row>
    <row r="38" spans="1:4" ht="20.25">
      <c r="A38" s="32" t="s">
        <v>69</v>
      </c>
      <c r="B38" s="33">
        <v>441002</v>
      </c>
      <c r="C38" s="34">
        <v>0</v>
      </c>
      <c r="D38" s="34"/>
    </row>
    <row r="39" spans="1:4" ht="20.25">
      <c r="A39" s="32" t="s">
        <v>71</v>
      </c>
      <c r="B39" s="33">
        <v>441002</v>
      </c>
      <c r="C39" s="34">
        <v>0</v>
      </c>
      <c r="D39" s="34"/>
    </row>
    <row r="40" spans="1:4" ht="20.25">
      <c r="A40" s="32" t="s">
        <v>57</v>
      </c>
      <c r="B40" s="33">
        <v>441002</v>
      </c>
      <c r="C40" s="34">
        <v>0</v>
      </c>
      <c r="D40" s="34"/>
    </row>
    <row r="41" spans="1:4" ht="20.25">
      <c r="A41" s="32" t="s">
        <v>58</v>
      </c>
      <c r="B41" s="33">
        <v>30000</v>
      </c>
      <c r="C41" s="34">
        <v>0</v>
      </c>
      <c r="D41" s="34"/>
    </row>
    <row r="42" spans="1:4" ht="20.25">
      <c r="A42" s="32" t="s">
        <v>77</v>
      </c>
      <c r="B42" s="33">
        <v>441002</v>
      </c>
      <c r="C42" s="34">
        <v>0</v>
      </c>
      <c r="D42" s="34"/>
    </row>
    <row r="43" spans="1:4" ht="20.25">
      <c r="A43" s="32" t="s">
        <v>68</v>
      </c>
      <c r="B43" s="33">
        <v>441002</v>
      </c>
      <c r="C43" s="34">
        <v>0</v>
      </c>
      <c r="D43" s="34"/>
    </row>
    <row r="44" spans="1:4" ht="20.25">
      <c r="A44" s="32" t="s">
        <v>59</v>
      </c>
      <c r="B44" s="33"/>
      <c r="C44" s="34">
        <v>0</v>
      </c>
      <c r="D44" s="34"/>
    </row>
    <row r="45" spans="1:4" ht="20.25">
      <c r="A45" s="32" t="s">
        <v>16</v>
      </c>
      <c r="B45" s="33">
        <v>40000</v>
      </c>
      <c r="C45" s="34"/>
      <c r="D45" s="34">
        <v>0</v>
      </c>
    </row>
    <row r="46" spans="1:4" ht="20.25">
      <c r="A46" s="32" t="s">
        <v>22</v>
      </c>
      <c r="B46" s="33">
        <v>230100</v>
      </c>
      <c r="C46" s="35"/>
      <c r="D46" s="34">
        <v>1405684.21</v>
      </c>
    </row>
    <row r="47" spans="1:4" ht="20.25">
      <c r="A47" s="32" t="s">
        <v>52</v>
      </c>
      <c r="B47" s="33">
        <v>210401</v>
      </c>
      <c r="C47" s="34"/>
      <c r="D47" s="34">
        <f>5033593.4-126344</f>
        <v>4907249.4</v>
      </c>
    </row>
    <row r="48" spans="1:4" ht="20.25">
      <c r="A48" s="32" t="s">
        <v>70</v>
      </c>
      <c r="B48" s="33"/>
      <c r="C48" s="34"/>
      <c r="D48" s="34">
        <v>0</v>
      </c>
    </row>
    <row r="49" spans="1:4" ht="20.25">
      <c r="A49" s="32" t="s">
        <v>17</v>
      </c>
      <c r="B49" s="33">
        <v>320000</v>
      </c>
      <c r="C49" s="34"/>
      <c r="D49" s="34">
        <v>5808013.16</v>
      </c>
    </row>
    <row r="50" spans="1:4" ht="20.25">
      <c r="A50" s="36" t="s">
        <v>18</v>
      </c>
      <c r="B50" s="37">
        <v>30000</v>
      </c>
      <c r="C50" s="26"/>
      <c r="D50" s="38">
        <v>6054304.92</v>
      </c>
    </row>
    <row r="51" spans="1:4" ht="21" thickBot="1">
      <c r="A51" s="39" t="s">
        <v>19</v>
      </c>
      <c r="B51" s="40"/>
      <c r="C51" s="41">
        <f>SUM(C5:C49)</f>
        <v>18175251.69</v>
      </c>
      <c r="D51" s="41">
        <f>SUM(D5:D50)</f>
        <v>18175251.689999998</v>
      </c>
    </row>
    <row r="52" ht="21" thickTop="1"/>
  </sheetData>
  <sheetProtection/>
  <mergeCells count="3">
    <mergeCell ref="A1:D1"/>
    <mergeCell ref="A2:D2"/>
    <mergeCell ref="A3:D3"/>
  </mergeCells>
  <printOptions horizontalCentered="1"/>
  <pageMargins left="0.15748031496062992" right="0.15748031496062992" top="0.11811023622047245" bottom="0.11811023622047245" header="0.5118110236220472" footer="0.5118110236220472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B32" sqref="B32"/>
    </sheetView>
  </sheetViews>
  <sheetFormatPr defaultColWidth="9.140625" defaultRowHeight="12.75"/>
  <cols>
    <col min="1" max="1" width="26.7109375" style="1" customWidth="1"/>
    <col min="2" max="2" width="18.28125" style="11" customWidth="1"/>
    <col min="3" max="3" width="24.8515625" style="1" customWidth="1"/>
    <col min="4" max="4" width="33.00390625" style="11" customWidth="1"/>
    <col min="5" max="16384" width="9.140625" style="1" customWidth="1"/>
  </cols>
  <sheetData>
    <row r="1" spans="1:4" ht="21">
      <c r="A1" s="57" t="s">
        <v>0</v>
      </c>
      <c r="B1" s="57"/>
      <c r="C1" s="57"/>
      <c r="D1" s="57"/>
    </row>
    <row r="2" spans="1:4" ht="21">
      <c r="A2" s="57" t="s">
        <v>28</v>
      </c>
      <c r="B2" s="57"/>
      <c r="C2" s="57"/>
      <c r="D2" s="57"/>
    </row>
    <row r="3" spans="1:4" ht="21">
      <c r="A3" s="57" t="s">
        <v>78</v>
      </c>
      <c r="B3" s="57"/>
      <c r="C3" s="57"/>
      <c r="D3" s="57"/>
    </row>
    <row r="4" spans="1:4" ht="21">
      <c r="A4" s="5" t="s">
        <v>29</v>
      </c>
      <c r="B4" s="12" t="s">
        <v>30</v>
      </c>
      <c r="C4" s="55" t="s">
        <v>31</v>
      </c>
      <c r="D4" s="56"/>
    </row>
    <row r="5" spans="1:4" ht="21">
      <c r="A5" s="10"/>
      <c r="B5" s="13"/>
      <c r="C5" s="2" t="s">
        <v>32</v>
      </c>
      <c r="D5" s="3" t="s">
        <v>33</v>
      </c>
    </row>
    <row r="6" spans="1:4" ht="21">
      <c r="A6" s="14" t="s">
        <v>34</v>
      </c>
      <c r="B6" s="6"/>
      <c r="C6" s="4"/>
      <c r="D6" s="6"/>
    </row>
    <row r="7" spans="1:4" ht="21">
      <c r="A7" s="7" t="s">
        <v>35</v>
      </c>
      <c r="B7" s="8">
        <v>2330000</v>
      </c>
      <c r="C7" s="7" t="s">
        <v>40</v>
      </c>
      <c r="D7" s="8">
        <v>2330000</v>
      </c>
    </row>
    <row r="8" spans="1:4" ht="21">
      <c r="A8" s="7" t="s">
        <v>36</v>
      </c>
      <c r="B8" s="8">
        <v>472750</v>
      </c>
      <c r="C8" s="7" t="s">
        <v>40</v>
      </c>
      <c r="D8" s="8">
        <v>472750</v>
      </c>
    </row>
    <row r="9" spans="1:4" ht="21">
      <c r="A9" s="7" t="s">
        <v>80</v>
      </c>
      <c r="B9" s="8">
        <v>189000</v>
      </c>
      <c r="C9" s="7" t="s">
        <v>40</v>
      </c>
      <c r="D9" s="8">
        <v>189000</v>
      </c>
    </row>
    <row r="10" spans="1:4" ht="21">
      <c r="A10" s="15" t="s">
        <v>65</v>
      </c>
      <c r="B10" s="8"/>
      <c r="C10" s="7"/>
      <c r="D10" s="8"/>
    </row>
    <row r="11" spans="1:4" ht="21">
      <c r="A11" s="7" t="s">
        <v>60</v>
      </c>
      <c r="B11" s="8">
        <v>95000</v>
      </c>
      <c r="C11" s="7" t="s">
        <v>40</v>
      </c>
      <c r="D11" s="8">
        <v>95000</v>
      </c>
    </row>
    <row r="12" spans="1:4" ht="21">
      <c r="A12" s="7" t="s">
        <v>81</v>
      </c>
      <c r="B12" s="8">
        <v>163000</v>
      </c>
      <c r="C12" s="7" t="s">
        <v>40</v>
      </c>
      <c r="D12" s="8">
        <v>163000</v>
      </c>
    </row>
    <row r="13" spans="1:4" ht="21">
      <c r="A13" s="7" t="s">
        <v>61</v>
      </c>
      <c r="B13" s="8">
        <v>4700722.57</v>
      </c>
      <c r="C13" s="7" t="s">
        <v>64</v>
      </c>
      <c r="D13" s="8">
        <v>4700722.57</v>
      </c>
    </row>
    <row r="14" spans="1:4" ht="21">
      <c r="A14" s="7" t="s">
        <v>62</v>
      </c>
      <c r="B14" s="8">
        <v>7066006.5</v>
      </c>
      <c r="C14" s="7" t="s">
        <v>64</v>
      </c>
      <c r="D14" s="8">
        <v>7066006.5</v>
      </c>
    </row>
    <row r="15" spans="1:4" ht="48" customHeight="1">
      <c r="A15" s="15" t="s">
        <v>37</v>
      </c>
      <c r="B15" s="8"/>
      <c r="C15" s="7"/>
      <c r="D15" s="8"/>
    </row>
    <row r="16" spans="1:4" ht="21">
      <c r="A16" s="7" t="s">
        <v>38</v>
      </c>
      <c r="B16" s="8">
        <v>2097366</v>
      </c>
      <c r="C16" s="7" t="s">
        <v>40</v>
      </c>
      <c r="D16" s="8">
        <v>1769466</v>
      </c>
    </row>
    <row r="17" spans="1:4" ht="21">
      <c r="A17" s="7"/>
      <c r="B17" s="8"/>
      <c r="C17" s="7" t="s">
        <v>41</v>
      </c>
      <c r="D17" s="8">
        <v>229900</v>
      </c>
    </row>
    <row r="18" spans="1:4" ht="21">
      <c r="A18" s="7"/>
      <c r="B18" s="8"/>
      <c r="C18" s="7" t="s">
        <v>43</v>
      </c>
      <c r="D18" s="8">
        <v>98000</v>
      </c>
    </row>
    <row r="19" spans="1:4" ht="21">
      <c r="A19" s="7" t="s">
        <v>39</v>
      </c>
      <c r="B19" s="8">
        <v>1925000</v>
      </c>
      <c r="C19" s="7" t="s">
        <v>40</v>
      </c>
      <c r="D19" s="8">
        <v>1519000</v>
      </c>
    </row>
    <row r="20" spans="1:4" ht="21">
      <c r="A20" s="7"/>
      <c r="B20" s="8"/>
      <c r="C20" s="7" t="s">
        <v>41</v>
      </c>
      <c r="D20" s="8">
        <v>406000</v>
      </c>
    </row>
    <row r="21" spans="1:4" ht="21">
      <c r="A21" s="7" t="s">
        <v>42</v>
      </c>
      <c r="B21" s="8">
        <v>180500</v>
      </c>
      <c r="C21" s="7" t="s">
        <v>40</v>
      </c>
      <c r="D21" s="8">
        <v>110500</v>
      </c>
    </row>
    <row r="22" spans="1:4" ht="21">
      <c r="A22" s="7"/>
      <c r="B22" s="8"/>
      <c r="C22" s="7" t="s">
        <v>41</v>
      </c>
      <c r="D22" s="8">
        <v>70000</v>
      </c>
    </row>
    <row r="23" spans="1:4" ht="21">
      <c r="A23" s="7" t="s">
        <v>63</v>
      </c>
      <c r="B23" s="8">
        <v>262000</v>
      </c>
      <c r="C23" s="7" t="s">
        <v>43</v>
      </c>
      <c r="D23" s="8">
        <v>262000</v>
      </c>
    </row>
    <row r="24" spans="1:4" ht="21">
      <c r="A24" s="7" t="s">
        <v>82</v>
      </c>
      <c r="B24" s="8">
        <v>137760</v>
      </c>
      <c r="C24" s="7" t="s">
        <v>40</v>
      </c>
      <c r="D24" s="8">
        <v>137760</v>
      </c>
    </row>
    <row r="25" spans="1:4" ht="21">
      <c r="A25" s="9" t="s">
        <v>83</v>
      </c>
      <c r="B25" s="8">
        <v>50000</v>
      </c>
      <c r="C25" s="7" t="s">
        <v>40</v>
      </c>
      <c r="D25" s="8">
        <v>50000</v>
      </c>
    </row>
    <row r="26" spans="1:4" ht="21.75" thickBot="1">
      <c r="A26" s="16" t="s">
        <v>19</v>
      </c>
      <c r="B26" s="17">
        <f>SUM(B7:B25)</f>
        <v>19669105.07</v>
      </c>
      <c r="C26" s="18" t="s">
        <v>19</v>
      </c>
      <c r="D26" s="17">
        <f>SUM(D7:D25)</f>
        <v>19669105.07</v>
      </c>
    </row>
    <row r="27" spans="1:4" ht="21.75" thickTop="1">
      <c r="A27" s="19"/>
      <c r="B27" s="20"/>
      <c r="C27" s="19"/>
      <c r="D27" s="20"/>
    </row>
    <row r="28" spans="1:4" ht="21">
      <c r="A28" s="19"/>
      <c r="B28" s="20"/>
      <c r="C28" s="19"/>
      <c r="D28" s="20"/>
    </row>
    <row r="29" spans="1:6" s="21" customFormat="1" ht="18.75">
      <c r="A29" s="21" t="s">
        <v>44</v>
      </c>
      <c r="B29" s="22" t="s">
        <v>44</v>
      </c>
      <c r="C29" s="23"/>
      <c r="D29" s="24" t="s">
        <v>44</v>
      </c>
      <c r="E29" s="23"/>
      <c r="F29" s="23"/>
    </row>
    <row r="30" spans="1:6" s="21" customFormat="1" ht="18.75">
      <c r="A30" s="21" t="s">
        <v>84</v>
      </c>
      <c r="B30" s="22" t="s">
        <v>67</v>
      </c>
      <c r="C30" s="23"/>
      <c r="D30" s="23" t="s">
        <v>54</v>
      </c>
      <c r="E30" s="23"/>
      <c r="F30" s="23"/>
    </row>
    <row r="31" spans="1:6" s="21" customFormat="1" ht="18.75">
      <c r="A31" s="21" t="s">
        <v>66</v>
      </c>
      <c r="B31" s="23" t="s">
        <v>86</v>
      </c>
      <c r="C31" s="23"/>
      <c r="D31" s="21" t="s">
        <v>85</v>
      </c>
      <c r="E31" s="23"/>
      <c r="F31" s="23"/>
    </row>
    <row r="32" spans="2:6" s="21" customFormat="1" ht="18.75">
      <c r="B32" s="23"/>
      <c r="D32" s="23"/>
      <c r="E32" s="23"/>
      <c r="F32" s="23"/>
    </row>
    <row r="33" spans="2:6" s="21" customFormat="1" ht="21">
      <c r="B33" s="11"/>
      <c r="C33" s="1"/>
      <c r="E33" s="23"/>
      <c r="F33" s="23"/>
    </row>
  </sheetData>
  <sheetProtection/>
  <mergeCells count="4">
    <mergeCell ref="C4:D4"/>
    <mergeCell ref="A1:D1"/>
    <mergeCell ref="A2:D2"/>
    <mergeCell ref="A3:D3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it</cp:lastModifiedBy>
  <cp:lastPrinted>2012-09-11T02:16:15Z</cp:lastPrinted>
  <dcterms:created xsi:type="dcterms:W3CDTF">2005-09-09T08:17:48Z</dcterms:created>
  <dcterms:modified xsi:type="dcterms:W3CDTF">2012-09-11T06:28:01Z</dcterms:modified>
  <cp:category/>
  <cp:version/>
  <cp:contentType/>
  <cp:contentStatus/>
</cp:coreProperties>
</file>